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a. 領事 (Consular)\HP作成\HPへの掲載\領事情報\教科書\"/>
    </mc:Choice>
  </mc:AlternateContent>
  <xr:revisionPtr revIDLastSave="0" documentId="13_ncr:1_{182165FF-70D6-448C-AFB8-47C1AE30597B}" xr6:coauthVersionLast="47" xr6:coauthVersionMax="47" xr10:uidLastSave="{00000000-0000-0000-0000-000000000000}"/>
  <bookViews>
    <workbookView xWindow="28680" yWindow="-120" windowWidth="29040" windowHeight="15720" xr2:uid="{9EDA2B49-122A-40B3-B8EF-73E24C2FC2C7}"/>
  </bookViews>
  <sheets>
    <sheet name="申込書" sheetId="1" r:id="rId1"/>
    <sheet name="義務教育学年早見表" sheetId="2" r:id="rId2"/>
    <sheet name="計算式用" sheetId="4" r:id="rId3"/>
  </sheets>
  <definedNames>
    <definedName name="_xlnm.Print_Area" localSheetId="0">申込書!$A$1:$L$40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C10" i="2"/>
  <c r="E9" i="2"/>
  <c r="C9" i="2"/>
  <c r="E8" i="2"/>
  <c r="C8" i="2"/>
  <c r="E7" i="2"/>
  <c r="C7" i="2"/>
  <c r="E6" i="2"/>
  <c r="C6" i="2"/>
  <c r="E5" i="2"/>
  <c r="C5" i="2"/>
  <c r="E4" i="2"/>
  <c r="C4" i="2"/>
  <c r="E3" i="2"/>
  <c r="C3" i="2"/>
  <c r="C2" i="2"/>
  <c r="M19" i="1"/>
  <c r="J19" i="1" s="1"/>
  <c r="M31" i="1"/>
  <c r="J31" i="1" s="1"/>
  <c r="M27" i="1"/>
  <c r="J27" i="1" s="1"/>
  <c r="M23" i="1"/>
  <c r="J23" i="1" s="1"/>
  <c r="E2" i="2"/>
</calcChain>
</file>

<file path=xl/sharedStrings.xml><?xml version="1.0" encoding="utf-8"?>
<sst xmlns="http://schemas.openxmlformats.org/spreadsheetml/2006/main" count="98" uniqueCount="51">
  <si>
    <r>
      <rPr>
        <sz val="12"/>
        <color theme="1"/>
        <rFont val="ＭＳ Ｐゴシック"/>
        <family val="3"/>
        <charset val="128"/>
      </rPr>
      <t>年度の学年</t>
    </r>
    <rPh sb="0" eb="2">
      <t>ネンド</t>
    </rPh>
    <rPh sb="3" eb="5">
      <t>ガクネン</t>
    </rPh>
    <phoneticPr fontId="1"/>
  </si>
  <si>
    <r>
      <rPr>
        <sz val="12"/>
        <color theme="1"/>
        <rFont val="ＭＳ Ｐゴシック"/>
        <family val="3"/>
        <charset val="128"/>
      </rPr>
      <t>対象者</t>
    </r>
    <rPh sb="0" eb="2">
      <t>タイショウ</t>
    </rPh>
    <rPh sb="2" eb="3">
      <t>シャ</t>
    </rPh>
    <phoneticPr fontId="1"/>
  </si>
  <si>
    <r>
      <rPr>
        <sz val="12"/>
        <color theme="1"/>
        <rFont val="ＭＳ Ｐゴシック"/>
        <family val="3"/>
        <charset val="128"/>
      </rPr>
      <t>小学</t>
    </r>
    <r>
      <rPr>
        <sz val="12"/>
        <color theme="1"/>
        <rFont val="Arial"/>
        <family val="2"/>
      </rPr>
      <t>1</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</si>
  <si>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生まれから</t>
    </r>
    <rPh sb="0" eb="1">
      <t>ウ</t>
    </rPh>
    <phoneticPr fontId="1"/>
  </si>
  <si>
    <r>
      <rPr>
        <sz val="12"/>
        <color theme="1"/>
        <rFont val="ＭＳ Ｐゴシック"/>
        <family val="3"/>
        <charset val="128"/>
      </rPr>
      <t>生まれまで</t>
    </r>
    <rPh sb="0" eb="1">
      <t>ウ</t>
    </rPh>
    <phoneticPr fontId="1"/>
  </si>
  <si>
    <r>
      <rPr>
        <sz val="12"/>
        <color theme="1"/>
        <rFont val="ＭＳ Ｐゴシック"/>
        <family val="3"/>
        <charset val="128"/>
      </rPr>
      <t>小学</t>
    </r>
    <r>
      <rPr>
        <sz val="12"/>
        <color theme="1"/>
        <rFont val="Arial"/>
        <family val="2"/>
      </rPr>
      <t>2</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</si>
  <si>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3</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</si>
  <si>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4</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</si>
  <si>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5</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</si>
  <si>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6</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</si>
  <si>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中学</t>
    </r>
    <r>
      <rPr>
        <sz val="12"/>
        <color theme="1"/>
        <rFont val="Arial"/>
        <family val="2"/>
      </rPr>
      <t>1</t>
    </r>
    <r>
      <rPr>
        <sz val="12"/>
        <color theme="1"/>
        <rFont val="ＭＳ Ｐゴシック"/>
        <family val="3"/>
        <charset val="128"/>
      </rPr>
      <t>年生</t>
    </r>
    <rPh sb="0" eb="2">
      <t>チュウガク</t>
    </rPh>
    <rPh sb="3" eb="5">
      <t>ネンセイ</t>
    </rPh>
    <phoneticPr fontId="1"/>
  </si>
  <si>
    <r>
      <rPr>
        <sz val="12"/>
        <color theme="1"/>
        <rFont val="ＭＳ Ｐゴシック"/>
        <family val="3"/>
        <charset val="128"/>
      </rPr>
      <t>中学</t>
    </r>
    <r>
      <rPr>
        <sz val="12"/>
        <color theme="1"/>
        <rFont val="Arial"/>
        <family val="2"/>
      </rPr>
      <t>2</t>
    </r>
    <r>
      <rPr>
        <sz val="12"/>
        <color theme="1"/>
        <rFont val="ＭＳ Ｐゴシック"/>
        <family val="3"/>
        <charset val="128"/>
      </rPr>
      <t>年生</t>
    </r>
    <rPh sb="0" eb="2">
      <t>チュウガク</t>
    </rPh>
    <rPh sb="3" eb="5">
      <t>ネンセイ</t>
    </rPh>
    <phoneticPr fontId="1"/>
  </si>
  <si>
    <r>
      <rPr>
        <sz val="12"/>
        <color theme="1"/>
        <rFont val="ＭＳ Ｐゴシック"/>
        <family val="3"/>
        <charset val="128"/>
      </rPr>
      <t>中学</t>
    </r>
    <r>
      <rPr>
        <sz val="12"/>
        <color theme="1"/>
        <rFont val="Arial"/>
        <family val="2"/>
      </rPr>
      <t>3</t>
    </r>
    <r>
      <rPr>
        <sz val="12"/>
        <color theme="1"/>
        <rFont val="ＭＳ Ｐゴシック"/>
        <family val="3"/>
        <charset val="128"/>
      </rPr>
      <t>年生</t>
    </r>
    <rPh sb="0" eb="2">
      <t>チュウガク</t>
    </rPh>
    <rPh sb="3" eb="5">
      <t>ネンセイ</t>
    </rPh>
    <phoneticPr fontId="1"/>
  </si>
  <si>
    <t>対象外</t>
    <rPh sb="0" eb="3">
      <t>タイショウガイ</t>
    </rPh>
    <phoneticPr fontId="1"/>
  </si>
  <si>
    <t>日本の戸籍上の氏名</t>
    <rPh sb="0" eb="2">
      <t>ニホン</t>
    </rPh>
    <rPh sb="3" eb="6">
      <t>コセキジョウ</t>
    </rPh>
    <rPh sb="7" eb="9">
      <t>シメイ</t>
    </rPh>
    <phoneticPr fontId="5"/>
  </si>
  <si>
    <t>ふりがな</t>
  </si>
  <si>
    <t>　</t>
  </si>
  <si>
    <t>年</t>
    <rPh sb="0" eb="1">
      <t>ネン</t>
    </rPh>
    <phoneticPr fontId="5"/>
  </si>
  <si>
    <t>生年月日</t>
    <rPh sb="0" eb="2">
      <t>セイネン</t>
    </rPh>
    <rPh sb="2" eb="4">
      <t>ガッピ</t>
    </rPh>
    <phoneticPr fontId="5"/>
  </si>
  <si>
    <t>(西暦)</t>
    <rPh sb="1" eb="3">
      <t>セイレキ</t>
    </rPh>
    <phoneticPr fontId="5"/>
  </si>
  <si>
    <t>月</t>
    <rPh sb="0" eb="1">
      <t>ツキ</t>
    </rPh>
    <phoneticPr fontId="5"/>
  </si>
  <si>
    <t>日</t>
    <rPh sb="0" eb="1">
      <t>ニチ</t>
    </rPh>
    <phoneticPr fontId="5"/>
  </si>
  <si>
    <t>小学６年</t>
    <rPh sb="3" eb="4">
      <t>ネン</t>
    </rPh>
    <phoneticPr fontId="1"/>
  </si>
  <si>
    <t>小学５年</t>
    <rPh sb="3" eb="4">
      <t>ネン</t>
    </rPh>
    <phoneticPr fontId="1"/>
  </si>
  <si>
    <t>小学４年</t>
    <rPh sb="3" eb="4">
      <t>ネン</t>
    </rPh>
    <phoneticPr fontId="1"/>
  </si>
  <si>
    <t>小学３年</t>
    <rPh sb="3" eb="4">
      <t>ネン</t>
    </rPh>
    <phoneticPr fontId="1"/>
  </si>
  <si>
    <t>小学２年</t>
    <rPh sb="3" eb="4">
      <t>ネン</t>
    </rPh>
    <phoneticPr fontId="1"/>
  </si>
  <si>
    <t>小学１年</t>
    <rPh sb="3" eb="4">
      <t>ネン</t>
    </rPh>
    <phoneticPr fontId="1"/>
  </si>
  <si>
    <t>漢　　字</t>
    <phoneticPr fontId="5"/>
  </si>
  <si>
    <t>（日本語表記）</t>
    <rPh sb="1" eb="4">
      <t>ニホンゴ</t>
    </rPh>
    <rPh sb="4" eb="6">
      <t>ヒョウキ</t>
    </rPh>
    <phoneticPr fontId="5"/>
  </si>
  <si>
    <t>（ローマ字表記）</t>
  </si>
  <si>
    <t>在留届</t>
    <rPh sb="0" eb="3">
      <t>ザイリュウトドケ</t>
    </rPh>
    <phoneticPr fontId="5"/>
  </si>
  <si>
    <t>注: いずれかを選択してください。</t>
    <rPh sb="0" eb="1">
      <t>チュウ</t>
    </rPh>
    <rPh sb="8" eb="10">
      <t>センタク</t>
    </rPh>
    <phoneticPr fontId="5"/>
  </si>
  <si>
    <t>住所</t>
    <rPh sb="0" eb="2">
      <t>ジュウショ</t>
    </rPh>
    <phoneticPr fontId="5"/>
  </si>
  <si>
    <t>Email</t>
    <phoneticPr fontId="5"/>
  </si>
  <si>
    <t>電話番号</t>
    <rPh sb="0" eb="2">
      <t>デンワ</t>
    </rPh>
    <rPh sb="2" eb="4">
      <t>バンゴウ</t>
    </rPh>
    <phoneticPr fontId="5"/>
  </si>
  <si>
    <t>旅券番号</t>
    <rPh sb="0" eb="2">
      <t>リョケン</t>
    </rPh>
    <rPh sb="2" eb="4">
      <t>バンゴウ</t>
    </rPh>
    <phoneticPr fontId="1"/>
  </si>
  <si>
    <t>旅券番号</t>
    <rPh sb="0" eb="2">
      <t>リョケン</t>
    </rPh>
    <rPh sb="2" eb="4">
      <t>バンゴウ</t>
    </rPh>
    <phoneticPr fontId="5"/>
  </si>
  <si>
    <t>現地校名</t>
    <rPh sb="0" eb="2">
      <t>ゲンチ</t>
    </rPh>
    <rPh sb="2" eb="3">
      <t>コウ</t>
    </rPh>
    <rPh sb="3" eb="4">
      <t>メイ</t>
    </rPh>
    <phoneticPr fontId="1"/>
  </si>
  <si>
    <t>在留届を未提出の場合には申し込みできません。
オンラインより在留届を提出してください。
https://www.ezairyu.mofa.go.jp/RRnet/index.html</t>
    <rPh sb="0" eb="3">
      <t>ザイリュウトドケ</t>
    </rPh>
    <rPh sb="4" eb="5">
      <t>ミ</t>
    </rPh>
    <rPh sb="5" eb="7">
      <t>テイシュツ</t>
    </rPh>
    <rPh sb="8" eb="10">
      <t>バアイ</t>
    </rPh>
    <rPh sb="12" eb="13">
      <t>モウ</t>
    </rPh>
    <rPh sb="14" eb="15">
      <t>コ</t>
    </rPh>
    <rPh sb="30" eb="33">
      <t>ザイリュウトドケ</t>
    </rPh>
    <rPh sb="34" eb="36">
      <t>テイシュツ</t>
    </rPh>
    <phoneticPr fontId="1"/>
  </si>
  <si>
    <t>保護者氏名</t>
    <rPh sb="0" eb="3">
      <t>ホゴシャ</t>
    </rPh>
    <phoneticPr fontId="5"/>
  </si>
  <si>
    <t>注:お子様のお名前は下記別欄に記入してください。</t>
    <rPh sb="0" eb="1">
      <t>チュウ</t>
    </rPh>
    <rPh sb="3" eb="5">
      <t>コサマ</t>
    </rPh>
    <rPh sb="7" eb="9">
      <t>ナマエ</t>
    </rPh>
    <rPh sb="10" eb="12">
      <t>カキ</t>
    </rPh>
    <rPh sb="12" eb="13">
      <t>ベツ</t>
    </rPh>
    <rPh sb="13" eb="14">
      <t>ラン</t>
    </rPh>
    <rPh sb="15" eb="17">
      <t>キニュウ</t>
    </rPh>
    <phoneticPr fontId="5"/>
  </si>
  <si>
    <t>対象子女</t>
    <rPh sb="0" eb="2">
      <t>タイショウ</t>
    </rPh>
    <rPh sb="2" eb="4">
      <t>シジョ</t>
    </rPh>
    <phoneticPr fontId="5"/>
  </si>
  <si>
    <r>
      <t xml:space="preserve">学　年
</t>
    </r>
    <r>
      <rPr>
        <sz val="6"/>
        <color theme="1"/>
        <rFont val="游ゴシック"/>
        <family val="3"/>
        <charset val="128"/>
        <scheme val="minor"/>
      </rPr>
      <t>（自動入力）</t>
    </r>
    <rPh sb="5" eb="7">
      <t>ジドウ</t>
    </rPh>
    <rPh sb="7" eb="9">
      <t>ニュウリョク</t>
    </rPh>
    <phoneticPr fontId="1"/>
  </si>
  <si>
    <t>のみ入力または選択してください。</t>
    <rPh sb="2" eb="4">
      <t>ニュウリョク</t>
    </rPh>
    <rPh sb="7" eb="9">
      <t>センタク</t>
    </rPh>
    <phoneticPr fontId="1"/>
  </si>
  <si>
    <t>注１）メールに添付してお申し込みください。（宛先：japanese.embassy@ap.mofa.go.jp）
　　　郵送又はＦＡＸでは受け付けていません。
注２）メールの件名は、「教科書申込」としてください。お申し込み後１週間以内に受領確認の返信をします。
注３）お申し込み後に住所や連絡先に変更があった場合や日本へ帰国される場合には、在留届の変更又は帰国手続きを行ったうえで、当館までご連絡ください。</t>
    <rPh sb="7" eb="9">
      <t>テンプ</t>
    </rPh>
    <rPh sb="12" eb="13">
      <t>モウ</t>
    </rPh>
    <rPh sb="14" eb="15">
      <t>コ</t>
    </rPh>
    <rPh sb="22" eb="24">
      <t>アテサキ</t>
    </rPh>
    <rPh sb="60" eb="62">
      <t>ユウソウ</t>
    </rPh>
    <rPh sb="62" eb="63">
      <t>マタ</t>
    </rPh>
    <rPh sb="69" eb="70">
      <t>ウ</t>
    </rPh>
    <rPh sb="71" eb="72">
      <t>ツ</t>
    </rPh>
    <rPh sb="87" eb="89">
      <t>ケンメイ</t>
    </rPh>
    <rPh sb="92" eb="95">
      <t>キョウカショ</t>
    </rPh>
    <rPh sb="95" eb="97">
      <t>モウシコ</t>
    </rPh>
    <rPh sb="107" eb="108">
      <t>モウ</t>
    </rPh>
    <rPh sb="109" eb="110">
      <t>コ</t>
    </rPh>
    <rPh sb="111" eb="112">
      <t>ゴ</t>
    </rPh>
    <rPh sb="113" eb="115">
      <t>シュウカン</t>
    </rPh>
    <rPh sb="115" eb="117">
      <t>イナイ</t>
    </rPh>
    <rPh sb="118" eb="120">
      <t>ジュリョウ</t>
    </rPh>
    <rPh sb="120" eb="122">
      <t>カクニン</t>
    </rPh>
    <rPh sb="123" eb="125">
      <t>ヘンシン</t>
    </rPh>
    <phoneticPr fontId="1"/>
  </si>
  <si>
    <t>令和８（２０２６）年度の学年</t>
    <rPh sb="0" eb="2">
      <t>レイワ</t>
    </rPh>
    <rPh sb="9" eb="11">
      <t>ネンド</t>
    </rPh>
    <rPh sb="12" eb="14">
      <t>ガクネン</t>
    </rPh>
    <phoneticPr fontId="5"/>
  </si>
  <si>
    <t>中学１年</t>
    <rPh sb="0" eb="2">
      <t>チュウガク</t>
    </rPh>
    <rPh sb="3" eb="4">
      <t>ネン</t>
    </rPh>
    <phoneticPr fontId="1"/>
  </si>
  <si>
    <t>中学３年</t>
    <rPh sb="0" eb="2">
      <t>チュウガク</t>
    </rPh>
    <rPh sb="3" eb="4">
      <t>ネン</t>
    </rPh>
    <phoneticPr fontId="1"/>
  </si>
  <si>
    <t>中学２年</t>
    <rPh sb="0" eb="2">
      <t>チュウガク</t>
    </rPh>
    <rPh sb="3" eb="4">
      <t>ネン</t>
    </rPh>
    <phoneticPr fontId="1"/>
  </si>
  <si>
    <t>令和８（２０２６） 年度　前期用 教科書配布申込書</t>
    <rPh sb="13" eb="15">
      <t>ゼンキ</t>
    </rPh>
    <rPh sb="15" eb="1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</si>
</sst>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font>
    <font>
      <sz val="6"/>
      <name val="ＭＳ Ｐゴシック"/>
      <family val="2"/>
      <charset val="128"/>
    </font>
    <font>
      <sz val="12"/>
      <color theme="1"/>
      <name val="Arial"/>
      <family val="2"/>
    </font>
    <font>
      <sz val="12"/>
      <color theme="1"/>
      <name val="ＭＳ Ｐゴシック"/>
      <family val="3"/>
      <charset val="128"/>
    </font>
    <font>
      <sz val="11"/>
      <color theme="1"/>
      <name val="游ゴシック"/>
      <family val="3"/>
      <charset val="128"/>
      <scheme val="minor"/>
    </font>
    <font>
      <sz val="6"/>
      <name val="ＭＳ Ｐゴシック"/>
      <family val="3"/>
      <charset val="128"/>
    </font>
    <font>
      <sz val="8"/>
      <color theme="1"/>
      <name val="游ゴシック"/>
      <family val="3"/>
      <charset val="128"/>
      <scheme val="minor"/>
    </font>
    <font>
      <sz val="9"/>
      <color theme="1"/>
      <name val="游ゴシック"/>
      <family val="3"/>
      <charset val="128"/>
      <scheme val="minor"/>
    </font>
    <font>
      <b/>
      <sz val="8"/>
      <color theme="1"/>
      <name val="游ゴシック"/>
      <family val="3"/>
      <charset val="128"/>
      <scheme val="minor"/>
    </font>
    <font>
      <sz val="11"/>
      <name val="游ゴシック"/>
      <family val="3"/>
      <charset val="128"/>
      <scheme val="minor"/>
    </font>
    <font>
      <u/>
      <sz val="11"/>
      <color theme="10"/>
      <name val="ＭＳ Ｐゴシック"/>
      <family val="3"/>
      <charset val="128"/>
    </font>
    <font>
      <b/>
      <sz val="11"/>
      <name val="游ゴシック"/>
      <family val="3"/>
      <charset val="128"/>
      <scheme val="minor"/>
    </font>
    <font>
      <sz val="16"/>
      <color theme="1"/>
      <name val="游ゴシック"/>
      <family val="3"/>
      <charset val="128"/>
      <scheme val="minor"/>
    </font>
    <font>
      <b/>
      <sz val="18"/>
      <color theme="1"/>
      <name val="游ゴシック"/>
      <family val="3"/>
      <charset val="128"/>
      <scheme val="minor"/>
    </font>
    <font>
      <sz val="11"/>
      <color theme="0"/>
      <name val="游ゴシック"/>
      <family val="3"/>
      <charset val="128"/>
      <scheme val="minor"/>
    </font>
    <font>
      <b/>
      <u/>
      <sz val="11"/>
      <name val="游ゴシック"/>
      <family val="3"/>
      <charset val="128"/>
      <scheme val="minor"/>
    </font>
    <font>
      <sz val="6"/>
      <color theme="1"/>
      <name val="游ゴシック"/>
      <family val="3"/>
      <charset val="128"/>
      <scheme val="minor"/>
    </font>
    <font>
      <sz val="12"/>
      <color theme="1"/>
      <name val="Arial"/>
      <family val="3"/>
      <charset val="128"/>
    </font>
  </fonts>
  <fills count="4">
    <fill>
      <patternFill patternType="none"/>
    </fill>
    <fill>
      <patternFill patternType="gray125"/>
    </fill>
    <fill>
      <patternFill patternType="solid">
        <fgColor theme="2"/>
        <bgColor indexed="64"/>
      </patternFill>
    </fill>
    <fill>
      <patternFill patternType="solid">
        <fgColor theme="9" tint="0.59999389629810485"/>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s>
  <cellStyleXfs count="3">
    <xf numFmtId="0" fontId="0" fillId="0" borderId="0">
      <alignment vertical="center"/>
    </xf>
    <xf numFmtId="0" fontId="4" fillId="0" borderId="0">
      <alignment vertical="center"/>
    </xf>
    <xf numFmtId="0" fontId="10" fillId="0" borderId="0" applyNumberFormat="0" applyFill="0" applyBorder="0" applyAlignment="0" applyProtection="0">
      <alignment vertical="top"/>
      <protection locked="0"/>
    </xf>
  </cellStyleXfs>
  <cellXfs count="103">
    <xf numFmtId="0" fontId="0" fillId="0" borderId="0" xfId="0">
      <alignment vertical="center"/>
    </xf>
    <xf numFmtId="0" fontId="2" fillId="0" borderId="1" xfId="0" applyFont="1" applyBorder="1">
      <alignment vertical="center"/>
    </xf>
    <xf numFmtId="0" fontId="2" fillId="0" borderId="2" xfId="0" applyFont="1" applyBorder="1" applyAlignment="1">
      <alignment horizontal="left" vertical="center"/>
    </xf>
    <xf numFmtId="176" fontId="2" fillId="0" borderId="0" xfId="0" applyNumberFormat="1" applyFont="1">
      <alignment vertical="center"/>
    </xf>
    <xf numFmtId="0" fontId="2" fillId="0" borderId="0" xfId="0" applyFont="1">
      <alignment vertical="center"/>
    </xf>
    <xf numFmtId="0" fontId="2" fillId="0" borderId="5" xfId="0" applyFont="1" applyBorder="1">
      <alignment vertical="center"/>
    </xf>
    <xf numFmtId="176" fontId="2" fillId="0" borderId="8" xfId="0" applyNumberFormat="1" applyFont="1" applyBorder="1">
      <alignment vertical="center"/>
    </xf>
    <xf numFmtId="0" fontId="2" fillId="0" borderId="8" xfId="0" applyFont="1" applyBorder="1">
      <alignment vertical="center"/>
    </xf>
    <xf numFmtId="0" fontId="2" fillId="0" borderId="7" xfId="0" applyFont="1" applyBorder="1">
      <alignment vertical="center"/>
    </xf>
    <xf numFmtId="14" fontId="0" fillId="0" borderId="0" xfId="0" applyNumberFormat="1">
      <alignment vertical="center"/>
    </xf>
    <xf numFmtId="0" fontId="8" fillId="0" borderId="15" xfId="1" applyFont="1" applyBorder="1">
      <alignment vertical="center"/>
    </xf>
    <xf numFmtId="0" fontId="6" fillId="0" borderId="16" xfId="1" applyFont="1" applyBorder="1">
      <alignment vertical="center"/>
    </xf>
    <xf numFmtId="0" fontId="9" fillId="0" borderId="2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6"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pplyProtection="1">
      <alignment vertical="center" wrapText="1"/>
      <protection locked="0"/>
    </xf>
    <xf numFmtId="0" fontId="4" fillId="0" borderId="21" xfId="1" applyFont="1" applyBorder="1" applyAlignment="1">
      <alignment horizontal="center" vertical="center" wrapText="1"/>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0" xfId="0" applyFont="1">
      <alignment vertical="center"/>
    </xf>
    <xf numFmtId="0" fontId="4" fillId="0" borderId="16" xfId="1" applyFont="1" applyBorder="1">
      <alignment vertical="center"/>
    </xf>
    <xf numFmtId="0" fontId="4" fillId="0" borderId="17" xfId="1" applyFont="1" applyBorder="1">
      <alignment vertical="center"/>
    </xf>
    <xf numFmtId="14" fontId="14" fillId="2" borderId="0" xfId="0" applyNumberFormat="1" applyFont="1" applyFill="1">
      <alignment vertical="center"/>
    </xf>
    <xf numFmtId="0" fontId="4" fillId="0" borderId="20" xfId="1" applyFont="1" applyBorder="1" applyAlignment="1">
      <alignment vertical="center" wrapText="1"/>
    </xf>
    <xf numFmtId="14" fontId="14" fillId="0" borderId="0" xfId="0" applyNumberFormat="1" applyFont="1" applyFill="1">
      <alignment vertical="center"/>
    </xf>
    <xf numFmtId="0" fontId="4" fillId="0" borderId="4" xfId="1" applyFont="1" applyBorder="1" applyAlignment="1">
      <alignment horizontal="center" vertical="center"/>
    </xf>
    <xf numFmtId="0" fontId="9" fillId="3" borderId="0" xfId="0" applyFont="1" applyFill="1">
      <alignment vertical="center"/>
    </xf>
    <xf numFmtId="0" fontId="13" fillId="0" borderId="0" xfId="0" applyFont="1" applyAlignment="1">
      <alignment horizontal="center" vertical="center"/>
    </xf>
    <xf numFmtId="0" fontId="4" fillId="0" borderId="0" xfId="0" applyFont="1" applyAlignment="1">
      <alignment horizontal="left" vertical="center" wrapText="1"/>
    </xf>
    <xf numFmtId="0" fontId="4" fillId="0" borderId="13"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4" fillId="0" borderId="41" xfId="1" applyFont="1" applyBorder="1" applyAlignment="1" applyProtection="1">
      <alignment horizontal="left" vertical="center"/>
      <protection locked="0"/>
    </xf>
    <xf numFmtId="0" fontId="4" fillId="0" borderId="1"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0" xfId="1" applyFont="1" applyBorder="1" applyAlignment="1" applyProtection="1">
      <alignment horizontal="left" vertical="center"/>
      <protection locked="0"/>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36" xfId="1" applyFont="1" applyBorder="1" applyAlignment="1" applyProtection="1">
      <alignment horizontal="center" vertical="center" wrapText="1"/>
      <protection locked="0"/>
    </xf>
    <xf numFmtId="0" fontId="4" fillId="0" borderId="37" xfId="1" applyFont="1" applyBorder="1" applyAlignment="1" applyProtection="1">
      <alignment horizontal="center" vertical="center" wrapText="1"/>
      <protection locked="0"/>
    </xf>
    <xf numFmtId="0" fontId="4" fillId="0" borderId="38"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39" xfId="1" applyFont="1" applyBorder="1" applyAlignment="1">
      <alignment horizontal="center" vertical="center"/>
    </xf>
    <xf numFmtId="0" fontId="4" fillId="0" borderId="28" xfId="1" applyFont="1" applyBorder="1" applyAlignment="1">
      <alignment horizontal="center" vertical="center"/>
    </xf>
    <xf numFmtId="0" fontId="4" fillId="0" borderId="32" xfId="1" applyFont="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33" xfId="1" applyFont="1" applyBorder="1" applyAlignment="1" applyProtection="1">
      <alignment horizontal="center" vertical="center"/>
      <protection locked="0"/>
    </xf>
    <xf numFmtId="0" fontId="4" fillId="0" borderId="34" xfId="1" applyFont="1" applyBorder="1" applyAlignment="1" applyProtection="1">
      <alignment horizontal="center" vertical="center"/>
      <protection locked="0"/>
    </xf>
    <xf numFmtId="0" fontId="4" fillId="0" borderId="35" xfId="1" applyFont="1" applyBorder="1" applyAlignment="1" applyProtection="1">
      <alignment horizontal="center" vertical="center"/>
      <protection locked="0"/>
    </xf>
    <xf numFmtId="0" fontId="13" fillId="0" borderId="0" xfId="0" applyFont="1" applyAlignment="1">
      <alignment horizontal="center" vertical="center"/>
    </xf>
    <xf numFmtId="0" fontId="4" fillId="0" borderId="10" xfId="1" applyFont="1" applyBorder="1" applyAlignment="1">
      <alignment horizontal="center" vertical="center"/>
    </xf>
    <xf numFmtId="0" fontId="4" fillId="0" borderId="4" xfId="1" applyFont="1" applyBorder="1" applyAlignment="1">
      <alignment horizontal="center" vertical="center"/>
    </xf>
    <xf numFmtId="0" fontId="7" fillId="0" borderId="18" xfId="1" applyFont="1" applyBorder="1">
      <alignment vertical="center"/>
    </xf>
    <xf numFmtId="0" fontId="7" fillId="0" borderId="0" xfId="1" applyFont="1">
      <alignment vertical="center"/>
    </xf>
    <xf numFmtId="0" fontId="7" fillId="0" borderId="19" xfId="1" applyFont="1" applyBorder="1">
      <alignment vertical="center"/>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12" fillId="0" borderId="25" xfId="1" applyFont="1" applyBorder="1" applyAlignment="1" applyProtection="1">
      <alignment horizontal="center" vertical="center"/>
      <protection locked="0"/>
    </xf>
    <xf numFmtId="0" fontId="12" fillId="0" borderId="26"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7" fillId="0" borderId="0" xfId="1" applyFont="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43"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44" xfId="1" applyFont="1" applyBorder="1" applyAlignment="1">
      <alignment horizontal="center" vertical="center"/>
    </xf>
    <xf numFmtId="0" fontId="4" fillId="0" borderId="0" xfId="0" applyFont="1" applyAlignment="1">
      <alignment horizontal="left" vertical="center"/>
    </xf>
    <xf numFmtId="0" fontId="4" fillId="3" borderId="25" xfId="1" applyFont="1" applyFill="1" applyBorder="1" applyAlignment="1">
      <alignment horizontal="left" vertical="center"/>
    </xf>
    <xf numFmtId="0" fontId="4" fillId="3" borderId="26" xfId="1" applyFont="1" applyFill="1" applyBorder="1" applyAlignment="1">
      <alignment horizontal="left" vertical="center"/>
    </xf>
    <xf numFmtId="0" fontId="4" fillId="3" borderId="27" xfId="1" applyFont="1" applyFill="1" applyBorder="1" applyAlignment="1">
      <alignment horizontal="left"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0" xfId="1" applyFont="1" applyBorder="1" applyAlignment="1">
      <alignment horizontal="center" vertical="center" wrapText="1"/>
    </xf>
    <xf numFmtId="0" fontId="4" fillId="0" borderId="42" xfId="1" applyFont="1" applyBorder="1" applyAlignment="1" applyProtection="1">
      <alignment vertical="center" wrapText="1"/>
      <protection locked="0"/>
    </xf>
    <xf numFmtId="0" fontId="4" fillId="0" borderId="26" xfId="1" applyFont="1" applyBorder="1" applyAlignment="1" applyProtection="1">
      <alignment vertical="center" wrapText="1"/>
      <protection locked="0"/>
    </xf>
    <xf numFmtId="0" fontId="4" fillId="0" borderId="27" xfId="1" applyFont="1" applyBorder="1" applyAlignment="1" applyProtection="1">
      <alignment vertical="center" wrapText="1"/>
      <protection locked="0"/>
    </xf>
    <xf numFmtId="0" fontId="15" fillId="0" borderId="42" xfId="2" applyFont="1" applyFill="1" applyBorder="1" applyAlignment="1" applyProtection="1">
      <alignment horizontal="left" vertical="center" wrapText="1"/>
      <protection locked="0"/>
    </xf>
    <xf numFmtId="0" fontId="11" fillId="0" borderId="26" xfId="1" applyFont="1" applyBorder="1" applyAlignment="1" applyProtection="1">
      <alignment horizontal="left" vertical="center"/>
      <protection locked="0"/>
    </xf>
    <xf numFmtId="0" fontId="11" fillId="0" borderId="27" xfId="1" applyFont="1" applyBorder="1" applyAlignment="1" applyProtection="1">
      <alignment horizontal="left" vertical="center"/>
      <protection locked="0"/>
    </xf>
    <xf numFmtId="0" fontId="4" fillId="0" borderId="15"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7"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7" fillId="0" borderId="4"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cellXfs>
  <cellStyles count="3">
    <cellStyle name="ハイパーリンク" xfId="2" builtinId="8"/>
    <cellStyle name="標準" xfId="0" builtinId="0"/>
    <cellStyle name="標準 2" xfId="1" xr:uid="{ECCAAF54-5ACE-45DB-AF62-FAF718E7AA4B}"/>
  </cellStyles>
  <dxfs count="2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ont>
        <color rgb="FFFF0000"/>
      </font>
    </dxf>
    <dxf>
      <font>
        <color rgb="FF0000FF"/>
      </font>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787D-FAE1-4C6E-A2A4-E2870A0B7007}">
  <sheetPr>
    <pageSetUpPr fitToPage="1"/>
  </sheetPr>
  <dimension ref="A1:M40"/>
  <sheetViews>
    <sheetView tabSelected="1" view="pageBreakPreview" zoomScaleNormal="100" zoomScaleSheetLayoutView="100" workbookViewId="0">
      <selection activeCell="G22" sqref="G22"/>
    </sheetView>
  </sheetViews>
  <sheetFormatPr defaultColWidth="8.81640625" defaultRowHeight="18" x14ac:dyDescent="0.2"/>
  <cols>
    <col min="1" max="1" width="12.36328125" style="21" customWidth="1"/>
    <col min="2" max="12" width="8.90625" style="21" customWidth="1"/>
    <col min="13" max="13" width="13" style="21" customWidth="1"/>
    <col min="14" max="16384" width="8.81640625" style="21"/>
  </cols>
  <sheetData>
    <row r="1" spans="1:13" ht="33.5" customHeight="1" x14ac:dyDescent="0.2">
      <c r="A1" s="55" t="s">
        <v>50</v>
      </c>
      <c r="B1" s="55"/>
      <c r="C1" s="55"/>
      <c r="D1" s="55"/>
      <c r="E1" s="55"/>
      <c r="F1" s="55"/>
      <c r="G1" s="55"/>
      <c r="H1" s="55"/>
      <c r="I1" s="55"/>
      <c r="J1" s="55"/>
      <c r="K1" s="55"/>
      <c r="L1" s="55"/>
    </row>
    <row r="2" spans="1:13" ht="18.5" customHeight="1" x14ac:dyDescent="0.2">
      <c r="A2" s="29"/>
      <c r="B2" s="29"/>
      <c r="C2" s="29"/>
      <c r="D2" s="29"/>
      <c r="E2" s="29"/>
      <c r="F2" s="29"/>
      <c r="G2" s="29"/>
      <c r="H2" s="29"/>
      <c r="I2" s="29"/>
      <c r="J2" s="29"/>
      <c r="K2" s="29"/>
      <c r="L2" s="29"/>
    </row>
    <row r="3" spans="1:13" ht="18.5" customHeight="1" x14ac:dyDescent="0.2">
      <c r="A3" s="28"/>
      <c r="B3" s="21" t="s">
        <v>44</v>
      </c>
    </row>
    <row r="4" spans="1:13" ht="18.5" customHeight="1" x14ac:dyDescent="0.2"/>
    <row r="5" spans="1:13" ht="19.5" customHeight="1" thickBot="1" x14ac:dyDescent="0.25">
      <c r="A5" s="56" t="s">
        <v>31</v>
      </c>
      <c r="B5" s="61" t="s">
        <v>32</v>
      </c>
      <c r="C5" s="62"/>
      <c r="D5" s="63"/>
      <c r="E5" s="30" t="s">
        <v>39</v>
      </c>
      <c r="F5" s="77"/>
      <c r="G5" s="77"/>
      <c r="H5" s="77"/>
      <c r="I5" s="77"/>
      <c r="J5" s="77"/>
      <c r="K5" s="77"/>
      <c r="L5" s="77"/>
    </row>
    <row r="6" spans="1:13" ht="40" customHeight="1" thickBot="1" x14ac:dyDescent="0.25">
      <c r="A6" s="44"/>
      <c r="B6" s="64" t="s">
        <v>16</v>
      </c>
      <c r="C6" s="65"/>
      <c r="D6" s="66"/>
      <c r="E6" s="77"/>
      <c r="F6" s="77"/>
      <c r="G6" s="77"/>
      <c r="H6" s="77"/>
      <c r="I6" s="77"/>
      <c r="J6" s="77"/>
      <c r="K6" s="77"/>
      <c r="L6" s="77"/>
      <c r="M6" s="26"/>
    </row>
    <row r="7" spans="1:13" ht="19.5" customHeight="1" thickBot="1" x14ac:dyDescent="0.25"/>
    <row r="8" spans="1:13" ht="19.5" customHeight="1" x14ac:dyDescent="0.2">
      <c r="A8" s="56" t="s">
        <v>40</v>
      </c>
      <c r="B8" s="10" t="s">
        <v>41</v>
      </c>
      <c r="C8" s="11"/>
      <c r="D8" s="11"/>
      <c r="E8" s="11"/>
      <c r="F8" s="11"/>
      <c r="G8" s="22"/>
      <c r="H8" s="22"/>
      <c r="I8" s="22"/>
      <c r="J8" s="22"/>
      <c r="K8" s="22"/>
      <c r="L8" s="23"/>
    </row>
    <row r="9" spans="1:13" ht="19.5" customHeight="1" x14ac:dyDescent="0.2">
      <c r="A9" s="57"/>
      <c r="B9" s="58" t="s">
        <v>29</v>
      </c>
      <c r="C9" s="59"/>
      <c r="D9" s="59"/>
      <c r="E9" s="59"/>
      <c r="F9" s="59"/>
      <c r="G9" s="59" t="s">
        <v>30</v>
      </c>
      <c r="H9" s="59"/>
      <c r="I9" s="59"/>
      <c r="J9" s="59"/>
      <c r="K9" s="59"/>
      <c r="L9" s="60"/>
    </row>
    <row r="10" spans="1:13" ht="19.5" customHeight="1" x14ac:dyDescent="0.2">
      <c r="A10" s="57"/>
      <c r="B10" s="71"/>
      <c r="C10" s="72"/>
      <c r="D10" s="72"/>
      <c r="E10" s="72"/>
      <c r="F10" s="73"/>
      <c r="G10" s="67"/>
      <c r="H10" s="67"/>
      <c r="I10" s="67"/>
      <c r="J10" s="67"/>
      <c r="K10" s="67"/>
      <c r="L10" s="68"/>
    </row>
    <row r="11" spans="1:13" ht="19.5" customHeight="1" thickBot="1" x14ac:dyDescent="0.25">
      <c r="A11" s="44"/>
      <c r="B11" s="74"/>
      <c r="C11" s="75"/>
      <c r="D11" s="75"/>
      <c r="E11" s="75"/>
      <c r="F11" s="76"/>
      <c r="G11" s="69"/>
      <c r="H11" s="69"/>
      <c r="I11" s="69"/>
      <c r="J11" s="69"/>
      <c r="K11" s="69"/>
      <c r="L11" s="70"/>
    </row>
    <row r="12" spans="1:13" ht="19.5" customHeight="1" thickBot="1" x14ac:dyDescent="0.25">
      <c r="A12" s="27" t="s">
        <v>36</v>
      </c>
      <c r="B12" s="78"/>
      <c r="C12" s="79"/>
      <c r="D12" s="79"/>
      <c r="E12" s="79"/>
      <c r="F12" s="79"/>
      <c r="G12" s="79"/>
      <c r="H12" s="79"/>
      <c r="I12" s="79"/>
      <c r="J12" s="79"/>
      <c r="K12" s="79"/>
      <c r="L12" s="80"/>
    </row>
    <row r="13" spans="1:13" ht="19.5" customHeight="1" x14ac:dyDescent="0.2">
      <c r="A13" s="83" t="s">
        <v>33</v>
      </c>
      <c r="B13" s="90"/>
      <c r="C13" s="91"/>
      <c r="D13" s="91"/>
      <c r="E13" s="91"/>
      <c r="F13" s="91"/>
      <c r="G13" s="91"/>
      <c r="H13" s="91"/>
      <c r="I13" s="91"/>
      <c r="J13" s="91"/>
      <c r="K13" s="91"/>
      <c r="L13" s="92"/>
    </row>
    <row r="14" spans="1:13" ht="19.5" customHeight="1" thickBot="1" x14ac:dyDescent="0.25">
      <c r="A14" s="57"/>
      <c r="B14" s="93"/>
      <c r="C14" s="94"/>
      <c r="D14" s="94"/>
      <c r="E14" s="94"/>
      <c r="F14" s="94"/>
      <c r="G14" s="94"/>
      <c r="H14" s="94"/>
      <c r="I14" s="94"/>
      <c r="J14" s="94"/>
      <c r="K14" s="94"/>
      <c r="L14" s="95"/>
    </row>
    <row r="15" spans="1:13" ht="19.5" customHeight="1" thickBot="1" x14ac:dyDescent="0.25">
      <c r="A15" s="44"/>
      <c r="B15" s="25" t="s">
        <v>35</v>
      </c>
      <c r="C15" s="84"/>
      <c r="D15" s="85"/>
      <c r="E15" s="85"/>
      <c r="F15" s="86"/>
      <c r="G15" s="12" t="s">
        <v>34</v>
      </c>
      <c r="H15" s="87"/>
      <c r="I15" s="88"/>
      <c r="J15" s="88"/>
      <c r="K15" s="88"/>
      <c r="L15" s="89"/>
    </row>
    <row r="16" spans="1:13" ht="19.5" customHeight="1" x14ac:dyDescent="0.2"/>
    <row r="17" spans="1:13" ht="19.5" customHeight="1" x14ac:dyDescent="0.2"/>
    <row r="18" spans="1:13" ht="19.5" customHeight="1" thickBot="1" x14ac:dyDescent="0.25">
      <c r="A18" s="13" t="s">
        <v>42</v>
      </c>
      <c r="B18" s="56" t="s">
        <v>14</v>
      </c>
      <c r="C18" s="81"/>
      <c r="D18" s="81"/>
      <c r="E18" s="81"/>
      <c r="F18" s="81"/>
      <c r="G18" s="81"/>
      <c r="H18" s="82"/>
      <c r="I18" s="56" t="s">
        <v>46</v>
      </c>
      <c r="J18" s="81"/>
      <c r="K18" s="81"/>
      <c r="L18" s="82"/>
    </row>
    <row r="19" spans="1:13" ht="19.5" customHeight="1" x14ac:dyDescent="0.2">
      <c r="A19" s="14" t="s">
        <v>15</v>
      </c>
      <c r="B19" s="37"/>
      <c r="C19" s="38"/>
      <c r="D19" s="38"/>
      <c r="E19" s="38"/>
      <c r="F19" s="38"/>
      <c r="G19" s="38"/>
      <c r="H19" s="38"/>
      <c r="I19" s="39" t="s">
        <v>43</v>
      </c>
      <c r="J19" s="41" t="e">
        <f>""&amp;VLOOKUP(M19,計算式用!$A$1:$B$11,2)</f>
        <v>#NUM!</v>
      </c>
      <c r="K19" s="42"/>
      <c r="L19" s="43"/>
      <c r="M19" s="24" t="e">
        <f>DATE(申込書!C22,E22,G22)</f>
        <v>#NUM!</v>
      </c>
    </row>
    <row r="20" spans="1:13" ht="19.5" customHeight="1" x14ac:dyDescent="0.2">
      <c r="A20" s="47" t="s">
        <v>28</v>
      </c>
      <c r="B20" s="49"/>
      <c r="C20" s="50"/>
      <c r="D20" s="50"/>
      <c r="E20" s="50"/>
      <c r="F20" s="50"/>
      <c r="G20" s="50"/>
      <c r="H20" s="51"/>
      <c r="I20" s="40"/>
      <c r="J20" s="44"/>
      <c r="K20" s="45"/>
      <c r="L20" s="46"/>
    </row>
    <row r="21" spans="1:13" ht="19.5" customHeight="1" x14ac:dyDescent="0.2">
      <c r="A21" s="48"/>
      <c r="B21" s="52"/>
      <c r="C21" s="53"/>
      <c r="D21" s="53"/>
      <c r="E21" s="53"/>
      <c r="F21" s="53"/>
      <c r="G21" s="53"/>
      <c r="H21" s="54"/>
      <c r="I21" s="19" t="s">
        <v>37</v>
      </c>
      <c r="J21" s="34"/>
      <c r="K21" s="35"/>
      <c r="L21" s="36"/>
    </row>
    <row r="22" spans="1:13" ht="19.5" customHeight="1" thickBot="1" x14ac:dyDescent="0.25">
      <c r="A22" s="15" t="s">
        <v>18</v>
      </c>
      <c r="B22" s="16" t="s">
        <v>19</v>
      </c>
      <c r="C22" s="17"/>
      <c r="D22" s="18" t="s">
        <v>17</v>
      </c>
      <c r="E22" s="17"/>
      <c r="F22" s="18" t="s">
        <v>20</v>
      </c>
      <c r="G22" s="17"/>
      <c r="H22" s="18" t="s">
        <v>21</v>
      </c>
      <c r="I22" s="20" t="s">
        <v>38</v>
      </c>
      <c r="J22" s="31"/>
      <c r="K22" s="32"/>
      <c r="L22" s="33"/>
    </row>
    <row r="23" spans="1:13" x14ac:dyDescent="0.2">
      <c r="A23" s="14" t="s">
        <v>15</v>
      </c>
      <c r="B23" s="37"/>
      <c r="C23" s="38"/>
      <c r="D23" s="38"/>
      <c r="E23" s="38"/>
      <c r="F23" s="38"/>
      <c r="G23" s="38"/>
      <c r="H23" s="38"/>
      <c r="I23" s="39" t="s">
        <v>43</v>
      </c>
      <c r="J23" s="41" t="e">
        <f>""&amp;VLOOKUP(M23,計算式用!$A$1:$B$11,2)</f>
        <v>#NUM!</v>
      </c>
      <c r="K23" s="42"/>
      <c r="L23" s="43"/>
      <c r="M23" s="24" t="e">
        <f>DATE(C26,E26,G26)</f>
        <v>#NUM!</v>
      </c>
    </row>
    <row r="24" spans="1:13" x14ac:dyDescent="0.2">
      <c r="A24" s="47" t="s">
        <v>28</v>
      </c>
      <c r="B24" s="49"/>
      <c r="C24" s="50"/>
      <c r="D24" s="50"/>
      <c r="E24" s="50"/>
      <c r="F24" s="50"/>
      <c r="G24" s="50"/>
      <c r="H24" s="51"/>
      <c r="I24" s="40"/>
      <c r="J24" s="44"/>
      <c r="K24" s="45"/>
      <c r="L24" s="46"/>
    </row>
    <row r="25" spans="1:13" x14ac:dyDescent="0.2">
      <c r="A25" s="48"/>
      <c r="B25" s="52"/>
      <c r="C25" s="53"/>
      <c r="D25" s="53"/>
      <c r="E25" s="53"/>
      <c r="F25" s="53"/>
      <c r="G25" s="53"/>
      <c r="H25" s="54"/>
      <c r="I25" s="19" t="s">
        <v>37</v>
      </c>
      <c r="J25" s="34"/>
      <c r="K25" s="35"/>
      <c r="L25" s="36"/>
    </row>
    <row r="26" spans="1:13" ht="18.5" thickBot="1" x14ac:dyDescent="0.25">
      <c r="A26" s="15" t="s">
        <v>18</v>
      </c>
      <c r="B26" s="16" t="s">
        <v>19</v>
      </c>
      <c r="C26" s="17"/>
      <c r="D26" s="18" t="s">
        <v>17</v>
      </c>
      <c r="E26" s="17"/>
      <c r="F26" s="18" t="s">
        <v>20</v>
      </c>
      <c r="G26" s="17"/>
      <c r="H26" s="18" t="s">
        <v>21</v>
      </c>
      <c r="I26" s="20" t="s">
        <v>38</v>
      </c>
      <c r="J26" s="31"/>
      <c r="K26" s="32"/>
      <c r="L26" s="33"/>
    </row>
    <row r="27" spans="1:13" x14ac:dyDescent="0.2">
      <c r="A27" s="14" t="s">
        <v>15</v>
      </c>
      <c r="B27" s="37"/>
      <c r="C27" s="38"/>
      <c r="D27" s="38"/>
      <c r="E27" s="38"/>
      <c r="F27" s="38"/>
      <c r="G27" s="38"/>
      <c r="H27" s="38"/>
      <c r="I27" s="39" t="s">
        <v>43</v>
      </c>
      <c r="J27" s="41" t="e">
        <f>""&amp;VLOOKUP(M27,計算式用!$A$1:$B$11,2)</f>
        <v>#NUM!</v>
      </c>
      <c r="K27" s="42"/>
      <c r="L27" s="43"/>
      <c r="M27" s="24" t="e">
        <f>DATE(C30,E30,G30)</f>
        <v>#NUM!</v>
      </c>
    </row>
    <row r="28" spans="1:13" x14ac:dyDescent="0.2">
      <c r="A28" s="47" t="s">
        <v>28</v>
      </c>
      <c r="B28" s="49"/>
      <c r="C28" s="50"/>
      <c r="D28" s="50"/>
      <c r="E28" s="50"/>
      <c r="F28" s="50"/>
      <c r="G28" s="50"/>
      <c r="H28" s="51"/>
      <c r="I28" s="40"/>
      <c r="J28" s="44"/>
      <c r="K28" s="45"/>
      <c r="L28" s="46"/>
    </row>
    <row r="29" spans="1:13" x14ac:dyDescent="0.2">
      <c r="A29" s="48"/>
      <c r="B29" s="52"/>
      <c r="C29" s="53"/>
      <c r="D29" s="53"/>
      <c r="E29" s="53"/>
      <c r="F29" s="53"/>
      <c r="G29" s="53"/>
      <c r="H29" s="54"/>
      <c r="I29" s="19" t="s">
        <v>37</v>
      </c>
      <c r="J29" s="34"/>
      <c r="K29" s="35"/>
      <c r="L29" s="36"/>
    </row>
    <row r="30" spans="1:13" ht="18.5" thickBot="1" x14ac:dyDescent="0.25">
      <c r="A30" s="15" t="s">
        <v>18</v>
      </c>
      <c r="B30" s="16" t="s">
        <v>19</v>
      </c>
      <c r="C30" s="17"/>
      <c r="D30" s="18" t="s">
        <v>17</v>
      </c>
      <c r="E30" s="17"/>
      <c r="F30" s="18" t="s">
        <v>20</v>
      </c>
      <c r="G30" s="17"/>
      <c r="H30" s="18" t="s">
        <v>21</v>
      </c>
      <c r="I30" s="20" t="s">
        <v>38</v>
      </c>
      <c r="J30" s="31"/>
      <c r="K30" s="32"/>
      <c r="L30" s="33"/>
    </row>
    <row r="31" spans="1:13" x14ac:dyDescent="0.2">
      <c r="A31" s="14" t="s">
        <v>15</v>
      </c>
      <c r="B31" s="37"/>
      <c r="C31" s="38"/>
      <c r="D31" s="38"/>
      <c r="E31" s="38"/>
      <c r="F31" s="38"/>
      <c r="G31" s="38"/>
      <c r="H31" s="38"/>
      <c r="I31" s="39" t="s">
        <v>43</v>
      </c>
      <c r="J31" s="41" t="e">
        <f>""&amp;VLOOKUP(M31,計算式用!$A$1:$B$11,2)</f>
        <v>#NUM!</v>
      </c>
      <c r="K31" s="42"/>
      <c r="L31" s="43"/>
      <c r="M31" s="24" t="e">
        <f>DATE(C34,E34,G34)</f>
        <v>#NUM!</v>
      </c>
    </row>
    <row r="32" spans="1:13" x14ac:dyDescent="0.2">
      <c r="A32" s="47" t="s">
        <v>28</v>
      </c>
      <c r="B32" s="49"/>
      <c r="C32" s="50"/>
      <c r="D32" s="50"/>
      <c r="E32" s="50"/>
      <c r="F32" s="50"/>
      <c r="G32" s="50"/>
      <c r="H32" s="51"/>
      <c r="I32" s="40"/>
      <c r="J32" s="44"/>
      <c r="K32" s="45"/>
      <c r="L32" s="46"/>
    </row>
    <row r="33" spans="1:12" x14ac:dyDescent="0.2">
      <c r="A33" s="48"/>
      <c r="B33" s="52"/>
      <c r="C33" s="53"/>
      <c r="D33" s="53"/>
      <c r="E33" s="53"/>
      <c r="F33" s="53"/>
      <c r="G33" s="53"/>
      <c r="H33" s="54"/>
      <c r="I33" s="19" t="s">
        <v>37</v>
      </c>
      <c r="J33" s="34"/>
      <c r="K33" s="35"/>
      <c r="L33" s="36"/>
    </row>
    <row r="34" spans="1:12" ht="18.5" thickBot="1" x14ac:dyDescent="0.25">
      <c r="A34" s="15" t="s">
        <v>18</v>
      </c>
      <c r="B34" s="16" t="s">
        <v>19</v>
      </c>
      <c r="C34" s="17"/>
      <c r="D34" s="18" t="s">
        <v>17</v>
      </c>
      <c r="E34" s="17"/>
      <c r="F34" s="18" t="s">
        <v>20</v>
      </c>
      <c r="G34" s="17"/>
      <c r="H34" s="18" t="s">
        <v>21</v>
      </c>
      <c r="I34" s="20" t="s">
        <v>38</v>
      </c>
      <c r="J34" s="31"/>
      <c r="K34" s="32"/>
      <c r="L34" s="33"/>
    </row>
    <row r="35" spans="1:12" x14ac:dyDescent="0.2">
      <c r="A35" s="30" t="s">
        <v>45</v>
      </c>
      <c r="B35" s="30"/>
      <c r="C35" s="30"/>
      <c r="D35" s="30"/>
      <c r="E35" s="30"/>
      <c r="F35" s="30"/>
      <c r="G35" s="30"/>
      <c r="H35" s="30"/>
      <c r="I35" s="30"/>
      <c r="J35" s="30"/>
      <c r="K35" s="30"/>
      <c r="L35" s="30"/>
    </row>
    <row r="36" spans="1:12" ht="18" customHeight="1" x14ac:dyDescent="0.2">
      <c r="A36" s="30"/>
      <c r="B36" s="30"/>
      <c r="C36" s="30"/>
      <c r="D36" s="30"/>
      <c r="E36" s="30"/>
      <c r="F36" s="30"/>
      <c r="G36" s="30"/>
      <c r="H36" s="30"/>
      <c r="I36" s="30"/>
      <c r="J36" s="30"/>
      <c r="K36" s="30"/>
      <c r="L36" s="30"/>
    </row>
    <row r="37" spans="1:12" x14ac:dyDescent="0.2">
      <c r="A37" s="30"/>
      <c r="B37" s="30"/>
      <c r="C37" s="30"/>
      <c r="D37" s="30"/>
      <c r="E37" s="30"/>
      <c r="F37" s="30"/>
      <c r="G37" s="30"/>
      <c r="H37" s="30"/>
      <c r="I37" s="30"/>
      <c r="J37" s="30"/>
      <c r="K37" s="30"/>
      <c r="L37" s="30"/>
    </row>
    <row r="38" spans="1:12" x14ac:dyDescent="0.2">
      <c r="A38" s="30"/>
      <c r="B38" s="30"/>
      <c r="C38" s="30"/>
      <c r="D38" s="30"/>
      <c r="E38" s="30"/>
      <c r="F38" s="30"/>
      <c r="G38" s="30"/>
      <c r="H38" s="30"/>
      <c r="I38" s="30"/>
      <c r="J38" s="30"/>
      <c r="K38" s="30"/>
      <c r="L38" s="30"/>
    </row>
    <row r="39" spans="1:12" x14ac:dyDescent="0.2">
      <c r="A39" s="30"/>
      <c r="B39" s="30"/>
      <c r="C39" s="30"/>
      <c r="D39" s="30"/>
      <c r="E39" s="30"/>
      <c r="F39" s="30"/>
      <c r="G39" s="30"/>
      <c r="H39" s="30"/>
      <c r="I39" s="30"/>
      <c r="J39" s="30"/>
      <c r="K39" s="30"/>
      <c r="L39" s="30"/>
    </row>
    <row r="40" spans="1:12" x14ac:dyDescent="0.2">
      <c r="A40" s="30"/>
      <c r="B40" s="30"/>
      <c r="C40" s="30"/>
      <c r="D40" s="30"/>
      <c r="E40" s="30"/>
      <c r="F40" s="30"/>
      <c r="G40" s="30"/>
      <c r="H40" s="30"/>
      <c r="I40" s="30"/>
      <c r="J40" s="30"/>
      <c r="K40" s="30"/>
      <c r="L40" s="30"/>
    </row>
  </sheetData>
  <mergeCells count="46">
    <mergeCell ref="A13:A15"/>
    <mergeCell ref="C15:F15"/>
    <mergeCell ref="H15:L15"/>
    <mergeCell ref="A28:A29"/>
    <mergeCell ref="B28:H29"/>
    <mergeCell ref="J25:L25"/>
    <mergeCell ref="J26:L26"/>
    <mergeCell ref="J19:L20"/>
    <mergeCell ref="I23:I24"/>
    <mergeCell ref="B27:H27"/>
    <mergeCell ref="I27:I28"/>
    <mergeCell ref="I19:I20"/>
    <mergeCell ref="B13:L14"/>
    <mergeCell ref="J23:L24"/>
    <mergeCell ref="A24:A25"/>
    <mergeCell ref="A20:A21"/>
    <mergeCell ref="B20:H21"/>
    <mergeCell ref="B18:H18"/>
    <mergeCell ref="I18:L18"/>
    <mergeCell ref="J27:L28"/>
    <mergeCell ref="B24:H25"/>
    <mergeCell ref="B23:H23"/>
    <mergeCell ref="J21:L21"/>
    <mergeCell ref="J22:L22"/>
    <mergeCell ref="E5:L6"/>
    <mergeCell ref="B12:L12"/>
    <mergeCell ref="B19:H19"/>
    <mergeCell ref="A1:L1"/>
    <mergeCell ref="A8:A11"/>
    <mergeCell ref="B9:F9"/>
    <mergeCell ref="G9:L9"/>
    <mergeCell ref="A5:A6"/>
    <mergeCell ref="B5:D5"/>
    <mergeCell ref="B6:D6"/>
    <mergeCell ref="G10:L11"/>
    <mergeCell ref="B10:F11"/>
    <mergeCell ref="A35:L40"/>
    <mergeCell ref="J34:L34"/>
    <mergeCell ref="J29:L29"/>
    <mergeCell ref="J30:L30"/>
    <mergeCell ref="B31:H31"/>
    <mergeCell ref="I31:I32"/>
    <mergeCell ref="J31:L32"/>
    <mergeCell ref="A32:A33"/>
    <mergeCell ref="B32:H33"/>
    <mergeCell ref="J33:L33"/>
  </mergeCells>
  <phoneticPr fontId="1"/>
  <conditionalFormatting sqref="B6">
    <cfRule type="expression" dxfId="20" priority="24">
      <formula>AND($C$40=FALSE,$C$41=FALSE)</formula>
    </cfRule>
  </conditionalFormatting>
  <conditionalFormatting sqref="B10 G10">
    <cfRule type="cellIs" dxfId="19" priority="19" operator="equal">
      <formula>""</formula>
    </cfRule>
  </conditionalFormatting>
  <conditionalFormatting sqref="B13 C15:L15 J21:J22">
    <cfRule type="cellIs" dxfId="18" priority="16" operator="equal">
      <formula>""</formula>
    </cfRule>
  </conditionalFormatting>
  <conditionalFormatting sqref="B6:D6">
    <cfRule type="cellIs" dxfId="17" priority="17" operator="equal">
      <formula>"提出済"</formula>
    </cfRule>
    <cfRule type="cellIs" dxfId="16" priority="18" operator="equal">
      <formula>"未提出"</formula>
    </cfRule>
    <cfRule type="containsText" dxfId="15" priority="20" operator="containsText" text="未提出">
      <formula>NOT(ISERROR(SEARCH("未提出",B6)))</formula>
    </cfRule>
    <cfRule type="containsText" dxfId="14" priority="21" operator="containsText" text="提出済">
      <formula>NOT(ISERROR(SEARCH("提出済",B6)))</formula>
    </cfRule>
    <cfRule type="containsText" priority="22" operator="containsText" text="提出済">
      <formula>NOT(ISERROR(SEARCH("提出済",B6)))</formula>
    </cfRule>
    <cfRule type="containsText" dxfId="13" priority="23" operator="containsText" text="　">
      <formula>NOT(ISERROR(SEARCH("　",B6)))</formula>
    </cfRule>
  </conditionalFormatting>
  <conditionalFormatting sqref="B19:H21 C22 E22 G22">
    <cfRule type="cellIs" dxfId="12" priority="58" operator="equal">
      <formula>""</formula>
    </cfRule>
  </conditionalFormatting>
  <conditionalFormatting sqref="B23:H25 C26 E26 G26">
    <cfRule type="cellIs" dxfId="11" priority="15" operator="equal">
      <formula>""</formula>
    </cfRule>
  </conditionalFormatting>
  <conditionalFormatting sqref="B27:H29 C30 E30 G30">
    <cfRule type="cellIs" dxfId="10" priority="12" operator="equal">
      <formula>""</formula>
    </cfRule>
  </conditionalFormatting>
  <conditionalFormatting sqref="B31:H33 C34 E34 G34">
    <cfRule type="cellIs" dxfId="9" priority="9" operator="equal">
      <formula>""</formula>
    </cfRule>
  </conditionalFormatting>
  <conditionalFormatting sqref="B12:L12">
    <cfRule type="notContainsBlanks" dxfId="8" priority="1">
      <formula>LEN(TRIM(B12))&gt;0</formula>
    </cfRule>
    <cfRule type="notContainsBlanks" priority="2">
      <formula>LEN(TRIM(B12))&gt;0</formula>
    </cfRule>
    <cfRule type="notContainsBlanks" dxfId="7" priority="3">
      <formula>LEN(TRIM(B12))&gt;0</formula>
    </cfRule>
    <cfRule type="colorScale" priority="6">
      <colorScale>
        <cfvo type="min"/>
        <cfvo type="max"/>
        <color theme="9" tint="0.59999389629810485"/>
        <color rgb="FFFFEF9C"/>
      </colorScale>
    </cfRule>
  </conditionalFormatting>
  <conditionalFormatting sqref="I19">
    <cfRule type="cellIs" dxfId="6" priority="33" operator="equal">
      <formula>""</formula>
    </cfRule>
  </conditionalFormatting>
  <conditionalFormatting sqref="I23">
    <cfRule type="cellIs" dxfId="5" priority="14" operator="equal">
      <formula>""</formula>
    </cfRule>
  </conditionalFormatting>
  <conditionalFormatting sqref="I27">
    <cfRule type="cellIs" dxfId="4" priority="11" operator="equal">
      <formula>""</formula>
    </cfRule>
  </conditionalFormatting>
  <conditionalFormatting sqref="I31">
    <cfRule type="cellIs" dxfId="3" priority="8" operator="equal">
      <formula>""</formula>
    </cfRule>
  </conditionalFormatting>
  <conditionalFormatting sqref="J25:J26">
    <cfRule type="cellIs" dxfId="2" priority="13" operator="equal">
      <formula>""</formula>
    </cfRule>
  </conditionalFormatting>
  <conditionalFormatting sqref="J29:J30">
    <cfRule type="cellIs" dxfId="1" priority="10" operator="equal">
      <formula>""</formula>
    </cfRule>
  </conditionalFormatting>
  <conditionalFormatting sqref="J33:J34">
    <cfRule type="cellIs" dxfId="0" priority="7" operator="equal">
      <formula>""</formula>
    </cfRule>
  </conditionalFormatting>
  <dataValidations count="4">
    <dataValidation type="whole" allowBlank="1" showInputMessage="1" showErrorMessage="1" sqref="C22 C26 C30 C34" xr:uid="{E8782461-5B3D-4DFE-88DE-85621616F230}">
      <formula1>1900</formula1>
      <formula2>2023</formula2>
    </dataValidation>
    <dataValidation type="whole" allowBlank="1" showInputMessage="1" showErrorMessage="1" sqref="E22 E26 E30 E34" xr:uid="{5411B536-CDB1-42AA-8F4B-21F91D216C74}">
      <formula1>1</formula1>
      <formula2>12</formula2>
    </dataValidation>
    <dataValidation type="whole" allowBlank="1" showInputMessage="1" showErrorMessage="1" sqref="G22 G26 G30 G34" xr:uid="{8937ACD7-4099-42AF-8F73-DB1E945B5B3F}">
      <formula1>1</formula1>
      <formula2>31</formula2>
    </dataValidation>
    <dataValidation type="list" allowBlank="1" showInputMessage="1" showErrorMessage="1" sqref="B6:D6" xr:uid="{66CDF795-3954-467C-8936-F73C01FAD6B2}">
      <formula1>"　,提出済,未提出"</formula1>
    </dataValidation>
  </dataValidations>
  <pageMargins left="0.7" right="0.7" top="0.75" bottom="0.75" header="0.3" footer="0.3"/>
  <pageSetup paperSize="9" scale="80"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8937-EDBE-47D8-8C8C-5851A041DDAD}">
  <dimension ref="A1:F10"/>
  <sheetViews>
    <sheetView workbookViewId="0">
      <selection activeCell="A2" sqref="A2:B2"/>
    </sheetView>
  </sheetViews>
  <sheetFormatPr defaultRowHeight="13" x14ac:dyDescent="0.2"/>
  <cols>
    <col min="2" max="2" width="13" customWidth="1"/>
    <col min="3" max="3" width="19.1796875" customWidth="1"/>
    <col min="4" max="4" width="12.90625" customWidth="1"/>
    <col min="5" max="5" width="19.1796875" customWidth="1"/>
    <col min="6" max="6" width="12.90625" customWidth="1"/>
    <col min="7" max="7" width="25.08984375" customWidth="1"/>
  </cols>
  <sheetData>
    <row r="1" spans="1:6" ht="15.5" x14ac:dyDescent="0.2">
      <c r="A1" s="1">
        <v>2026</v>
      </c>
      <c r="B1" s="2" t="s">
        <v>0</v>
      </c>
      <c r="C1" s="96" t="s">
        <v>1</v>
      </c>
      <c r="D1" s="96"/>
      <c r="E1" s="96"/>
      <c r="F1" s="97"/>
    </row>
    <row r="2" spans="1:6" ht="15.5" x14ac:dyDescent="0.2">
      <c r="A2" s="98" t="s">
        <v>2</v>
      </c>
      <c r="B2" s="99"/>
      <c r="C2" s="3">
        <f>DATE($A$1-7,4,2)</f>
        <v>43557</v>
      </c>
      <c r="D2" s="4" t="s">
        <v>3</v>
      </c>
      <c r="E2" s="3">
        <f>DATE($A$1-6,4,1)</f>
        <v>43922</v>
      </c>
      <c r="F2" s="5" t="s">
        <v>4</v>
      </c>
    </row>
    <row r="3" spans="1:6" ht="15.5" x14ac:dyDescent="0.2">
      <c r="A3" s="100" t="s">
        <v>5</v>
      </c>
      <c r="B3" s="99"/>
      <c r="C3" s="3">
        <f>DATE($A$1-8,4,2)</f>
        <v>43192</v>
      </c>
      <c r="D3" s="4" t="s">
        <v>3</v>
      </c>
      <c r="E3" s="3">
        <f>DATE($A$1-7,4,1)</f>
        <v>43556</v>
      </c>
      <c r="F3" s="5" t="s">
        <v>4</v>
      </c>
    </row>
    <row r="4" spans="1:6" ht="15.5" x14ac:dyDescent="0.2">
      <c r="A4" s="100" t="s">
        <v>6</v>
      </c>
      <c r="B4" s="99"/>
      <c r="C4" s="3">
        <f>DATE($A$1-9,4,2)</f>
        <v>42827</v>
      </c>
      <c r="D4" s="4" t="s">
        <v>3</v>
      </c>
      <c r="E4" s="3">
        <f>DATE($A$1-8,4,1)</f>
        <v>43191</v>
      </c>
      <c r="F4" s="5" t="s">
        <v>4</v>
      </c>
    </row>
    <row r="5" spans="1:6" ht="15.5" x14ac:dyDescent="0.2">
      <c r="A5" s="100" t="s">
        <v>7</v>
      </c>
      <c r="B5" s="99"/>
      <c r="C5" s="3">
        <f>DATE($A$1-10,4,2)</f>
        <v>42462</v>
      </c>
      <c r="D5" s="4" t="s">
        <v>3</v>
      </c>
      <c r="E5" s="3">
        <f>DATE($A$1-9,4,1)</f>
        <v>42826</v>
      </c>
      <c r="F5" s="5" t="s">
        <v>4</v>
      </c>
    </row>
    <row r="6" spans="1:6" ht="15.5" x14ac:dyDescent="0.2">
      <c r="A6" s="100" t="s">
        <v>8</v>
      </c>
      <c r="B6" s="99"/>
      <c r="C6" s="3">
        <f>DATE($A$1-11,4,2)</f>
        <v>42096</v>
      </c>
      <c r="D6" s="4" t="s">
        <v>3</v>
      </c>
      <c r="E6" s="3">
        <f>DATE($A$1-10,4,1)</f>
        <v>42461</v>
      </c>
      <c r="F6" s="5" t="s">
        <v>4</v>
      </c>
    </row>
    <row r="7" spans="1:6" ht="15.5" x14ac:dyDescent="0.2">
      <c r="A7" s="100" t="s">
        <v>9</v>
      </c>
      <c r="B7" s="99"/>
      <c r="C7" s="3">
        <f>DATE($A$1-12,4,2)</f>
        <v>41731</v>
      </c>
      <c r="D7" s="4" t="s">
        <v>3</v>
      </c>
      <c r="E7" s="3">
        <f>DATE($A$1-11,4,1)</f>
        <v>42095</v>
      </c>
      <c r="F7" s="5" t="s">
        <v>4</v>
      </c>
    </row>
    <row r="8" spans="1:6" ht="15.5" x14ac:dyDescent="0.2">
      <c r="A8" s="100" t="s">
        <v>10</v>
      </c>
      <c r="B8" s="99"/>
      <c r="C8" s="3">
        <f>DATE($A$1-13,4,2)</f>
        <v>41366</v>
      </c>
      <c r="D8" s="4" t="s">
        <v>3</v>
      </c>
      <c r="E8" s="3">
        <f>DATE($A$1-12,4,1)</f>
        <v>41730</v>
      </c>
      <c r="F8" s="5" t="s">
        <v>4</v>
      </c>
    </row>
    <row r="9" spans="1:6" ht="15.5" x14ac:dyDescent="0.2">
      <c r="A9" s="100" t="s">
        <v>11</v>
      </c>
      <c r="B9" s="99"/>
      <c r="C9" s="3">
        <f>DATE($A$1-14,4,2)</f>
        <v>41001</v>
      </c>
      <c r="D9" s="4" t="s">
        <v>3</v>
      </c>
      <c r="E9" s="3">
        <f>DATE($A$1-13,4,1)</f>
        <v>41365</v>
      </c>
      <c r="F9" s="5" t="s">
        <v>4</v>
      </c>
    </row>
    <row r="10" spans="1:6" ht="15.5" x14ac:dyDescent="0.2">
      <c r="A10" s="101" t="s">
        <v>12</v>
      </c>
      <c r="B10" s="102"/>
      <c r="C10" s="6">
        <f>DATE($A$1-15,4,2)</f>
        <v>40635</v>
      </c>
      <c r="D10" s="7" t="s">
        <v>3</v>
      </c>
      <c r="E10" s="6">
        <f>DATE($A$1-14,4,1)</f>
        <v>41000</v>
      </c>
      <c r="F10" s="8" t="s">
        <v>4</v>
      </c>
    </row>
  </sheetData>
  <mergeCells count="10">
    <mergeCell ref="C1:F1"/>
    <mergeCell ref="A2:B2"/>
    <mergeCell ref="A9:B9"/>
    <mergeCell ref="A10:B10"/>
    <mergeCell ref="A3:B3"/>
    <mergeCell ref="A4:B4"/>
    <mergeCell ref="A5:B5"/>
    <mergeCell ref="A6:B6"/>
    <mergeCell ref="A7:B7"/>
    <mergeCell ref="A8:B8"/>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4505-2FF4-4978-8D82-0375EEA7C400}">
  <dimension ref="A1:B11"/>
  <sheetViews>
    <sheetView workbookViewId="0">
      <selection activeCell="A4" sqref="A4"/>
    </sheetView>
  </sheetViews>
  <sheetFormatPr defaultRowHeight="13" x14ac:dyDescent="0.2"/>
  <cols>
    <col min="1" max="2" width="12.453125" customWidth="1"/>
  </cols>
  <sheetData>
    <row r="1" spans="1:2" x14ac:dyDescent="0.2">
      <c r="A1" s="9">
        <v>1</v>
      </c>
      <c r="B1" t="s">
        <v>13</v>
      </c>
    </row>
    <row r="2" spans="1:2" x14ac:dyDescent="0.2">
      <c r="A2" s="9">
        <v>40635</v>
      </c>
      <c r="B2" t="s">
        <v>48</v>
      </c>
    </row>
    <row r="3" spans="1:2" x14ac:dyDescent="0.2">
      <c r="A3" s="9">
        <v>41001</v>
      </c>
      <c r="B3" t="s">
        <v>49</v>
      </c>
    </row>
    <row r="4" spans="1:2" x14ac:dyDescent="0.2">
      <c r="A4" s="9">
        <v>41366</v>
      </c>
      <c r="B4" t="s">
        <v>47</v>
      </c>
    </row>
    <row r="5" spans="1:2" x14ac:dyDescent="0.2">
      <c r="A5" s="9">
        <v>41731</v>
      </c>
      <c r="B5" t="s">
        <v>22</v>
      </c>
    </row>
    <row r="6" spans="1:2" x14ac:dyDescent="0.2">
      <c r="A6" s="9">
        <v>42096</v>
      </c>
      <c r="B6" t="s">
        <v>23</v>
      </c>
    </row>
    <row r="7" spans="1:2" x14ac:dyDescent="0.2">
      <c r="A7" s="9">
        <v>42462</v>
      </c>
      <c r="B7" t="s">
        <v>24</v>
      </c>
    </row>
    <row r="8" spans="1:2" x14ac:dyDescent="0.2">
      <c r="A8" s="9">
        <v>42827</v>
      </c>
      <c r="B8" t="s">
        <v>25</v>
      </c>
    </row>
    <row r="9" spans="1:2" x14ac:dyDescent="0.2">
      <c r="A9" s="9">
        <v>43192</v>
      </c>
      <c r="B9" t="s">
        <v>26</v>
      </c>
    </row>
    <row r="10" spans="1:2" x14ac:dyDescent="0.2">
      <c r="A10" s="9">
        <v>43556</v>
      </c>
      <c r="B10" t="s">
        <v>27</v>
      </c>
    </row>
    <row r="11" spans="1:2" x14ac:dyDescent="0.2">
      <c r="A11" s="9">
        <v>43922</v>
      </c>
      <c r="B11" t="s">
        <v>13</v>
      </c>
    </row>
  </sheetData>
  <sortState xmlns:xlrd2="http://schemas.microsoft.com/office/spreadsheetml/2017/richdata2" ref="A1:A9">
    <sortCondition ref="A1:A9"/>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義務教育学年早見表</vt:lpstr>
      <vt:lpstr>計算式用</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